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G:\Apprenticeship Management\Apprenticeship Info 23-24\Skills Scans 25.26\"/>
    </mc:Choice>
  </mc:AlternateContent>
  <xr:revisionPtr revIDLastSave="59" documentId="13_ncr:1_{F003D40B-D1A7-4F03-BBD2-88A01E0D5FFA}" xr6:coauthVersionLast="47" xr6:coauthVersionMax="47" xr10:uidLastSave="{4D3F2ACA-51DB-4EBE-9FE9-873FD027DE53}"/>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G50" i="1"/>
  <c r="G52" i="1" s="1"/>
  <c r="C7" i="1"/>
  <c r="C3" i="1"/>
  <c r="E31" i="1"/>
  <c r="F31" i="1"/>
  <c r="G31" i="1"/>
  <c r="E32" i="1"/>
  <c r="F32" i="1"/>
  <c r="G32" i="1"/>
  <c r="E33" i="1"/>
  <c r="F33" i="1"/>
  <c r="G33" i="1"/>
  <c r="E21" i="1"/>
  <c r="F21" i="1"/>
  <c r="G21" i="1"/>
  <c r="E22" i="1"/>
  <c r="F22" i="1"/>
  <c r="G22" i="1"/>
  <c r="E23" i="1"/>
  <c r="F23" i="1"/>
  <c r="G23" i="1"/>
  <c r="E24" i="1"/>
  <c r="F24" i="1"/>
  <c r="G24" i="1"/>
  <c r="E19" i="1"/>
  <c r="F19" i="1"/>
  <c r="G19" i="1"/>
  <c r="E20" i="1"/>
  <c r="F20" i="1"/>
  <c r="G20" i="1"/>
  <c r="F13" i="1"/>
  <c r="E13" i="1"/>
  <c r="F35" i="1"/>
  <c r="G35" i="1"/>
  <c r="F36" i="1"/>
  <c r="G36" i="1"/>
  <c r="F37" i="1"/>
  <c r="G37" i="1"/>
  <c r="F38" i="1"/>
  <c r="G38" i="1"/>
  <c r="F39" i="1"/>
  <c r="G39" i="1"/>
  <c r="E36" i="1"/>
  <c r="E37" i="1"/>
  <c r="E38" i="1"/>
  <c r="E39" i="1"/>
  <c r="E35" i="1"/>
  <c r="F26" i="1"/>
  <c r="G26" i="1"/>
  <c r="F27" i="1"/>
  <c r="G27" i="1"/>
  <c r="F28" i="1"/>
  <c r="G28" i="1"/>
  <c r="F29" i="1"/>
  <c r="G29" i="1"/>
  <c r="F30" i="1"/>
  <c r="G30" i="1"/>
  <c r="E27" i="1"/>
  <c r="E28" i="1"/>
  <c r="E29" i="1"/>
  <c r="E30" i="1"/>
  <c r="E26" i="1"/>
  <c r="G13" i="1"/>
  <c r="F14" i="1"/>
  <c r="G14" i="1"/>
  <c r="F15" i="1"/>
  <c r="G15" i="1"/>
  <c r="F16" i="1"/>
  <c r="G16" i="1"/>
  <c r="F17" i="1"/>
  <c r="G17" i="1"/>
  <c r="F18" i="1"/>
  <c r="G18" i="1"/>
  <c r="E14" i="1"/>
  <c r="E15" i="1"/>
  <c r="E16" i="1"/>
  <c r="E17" i="1"/>
  <c r="E18" i="1"/>
  <c r="C40" i="1"/>
  <c r="D40" i="1"/>
  <c r="B40" i="1"/>
  <c r="E40" i="1" l="1"/>
  <c r="E41" i="1" s="1"/>
  <c r="E43" i="1" s="1"/>
  <c r="G40" i="1"/>
  <c r="G41" i="1" s="1"/>
  <c r="F40" i="1"/>
  <c r="F41" i="1" s="1"/>
  <c r="F43" i="1" s="1"/>
  <c r="B41" i="1"/>
  <c r="D41" i="1"/>
  <c r="C41" i="1"/>
</calcChain>
</file>

<file path=xl/sharedStrings.xml><?xml version="1.0" encoding="utf-8"?>
<sst xmlns="http://schemas.openxmlformats.org/spreadsheetml/2006/main" count="68" uniqueCount="64">
  <si>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</si>
  <si>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</si>
  <si>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</si>
  <si>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</si>
  <si>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</si>
  <si>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</si>
  <si>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</si>
  <si>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</si>
  <si>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</si>
  <si>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Engineering Operative - Route 2: Mechanical Manufacturing - Level 2 (ST0537) Version 1.3</t>
  </si>
  <si>
    <t xml:space="preserve">Employer and Apprentice Rating </t>
  </si>
  <si>
    <t>Assessor Verification</t>
  </si>
  <si>
    <t xml:space="preserve">Skills </t>
  </si>
  <si>
    <t>No Training Required</t>
  </si>
  <si>
    <t>Part Training required</t>
  </si>
  <si>
    <t>Full Training required</t>
  </si>
  <si>
    <t>S1. Work safely at all times, complying with health and safety legislation, regulations, environmental</t>
  </si>
  <si>
    <t>S2. Identify and deal appropriately with any risks, hazards, hazardous situations and problems that may occur within the engineering environment within the limits of their responsibility</t>
  </si>
  <si>
    <t>S3. Demonstrate effective communication skills which include oral, written, electronic</t>
  </si>
  <si>
    <t>S4. Complete appropriate documentation accurately, efficiently and legibly using the correct terminology where required</t>
  </si>
  <si>
    <t>S5. Obtain and follow the correct documentation, specifications and work instructions in accordance with time constraints and the roles and responsibilities identified for the engineering activities, extracting the necessary data and information from specification and related documentation</t>
  </si>
  <si>
    <t>S6. Select and use appropriate tools, equipment and materials to carry out the engineering operation</t>
  </si>
  <si>
    <t>S7. Deal appropriately with any problems that may occur within the manufacturing environment within the limits of their responsibility</t>
  </si>
  <si>
    <t>S8. Work efficiently and effectively at all times maintaining workplace organisation and minimising waste</t>
  </si>
  <si>
    <t>S13. Plan the mechanical manufacturing operation before they start</t>
  </si>
  <si>
    <t>S14. Mount and set the required work holding devices</t>
  </si>
  <si>
    <t>S15. Produce individual components, sub-assemblies or completed assemblies using mechanical manufacturing techniques</t>
  </si>
  <si>
    <t>S16. Carryout quality checks during and after mechanical manufacturing operations</t>
  </si>
  <si>
    <t>Knowledge</t>
  </si>
  <si>
    <t>K1. How to obtain the necessary job instructions, engineering drawings and specifications and how to interpret them</t>
  </si>
  <si>
    <t>K2. Relevant statutory, quality, environmental compliance procedures and systems, organisational and health and safety regulations relating to engineering operations</t>
  </si>
  <si>
    <t>K3. Their individual roles and responsibilities within the organisation and the flexibility required to support the achievement of company targets</t>
  </si>
  <si>
    <t>K4. Engineering operational practices, processes and procedures</t>
  </si>
  <si>
    <t>K5. Potential problems that can occur within the engineering operations and how they can be avoided</t>
  </si>
  <si>
    <t>K9. Specific equipment operating parameters</t>
  </si>
  <si>
    <t>K10. Mechanical manufacturing techniques</t>
  </si>
  <si>
    <t>K11. Specific quality specifications for mechanical manufacturing operations</t>
  </si>
  <si>
    <t>Behaviours</t>
  </si>
  <si>
    <t>B1. Personal responsibility and resilience – Comply with the health and safety guidance and procedures, be disciplined and have a responsible approach to risk, work diligently regardless of how much they are being supervised, accept responsibility for managing time and workload and stay motivated and committed when facing challenges</t>
  </si>
  <si>
    <t>B2. Work effectively in teams – Integrate with the team, support other people, consider implications of their own actions on other people and the business whilst working effectively to get the task completed.</t>
  </si>
  <si>
    <t>B3. Effective communication and interpersonal skills – An open and honest communicator, communicates clearly using appropriate methods, listen well to others and have a positive and respectful attitude.</t>
  </si>
  <si>
    <t>B4. Focus on quality and problem solving – Follow instructions and guidance, demonstrate attention to detail, follow a logical approach to problem solving and seek opportunities to improve quality, speed and efficiency.</t>
  </si>
  <si>
    <t>B5. Continuous personal development – Reflect on skills, knowledge and behaviours and seek opportunities to develop, adapt to different situations, environments or technologies and have a positive attitude to feedback and advice.</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</si>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</sst>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font>
      <sz val="11"/>
      <color theme="1"/>
      <name val="Aptos Narrow"/>
      <family val="2"/>
      <scheme val="minor"/>
    </font>
    <font>
      <b/>
      <sz val="11"/>
      <color theme="1"/>
      <name val="Aptos Narrow"/>
      <family val="2"/>
      <scheme val="minor"/>
    </font>
    <font>
      <sz val="11"/>
      <color theme="1"/>
      <name val="Aptos Narrow"/>
      <scheme val="minor"/>
    </font>
    <font>
      <b/>
      <sz val="12"/>
      <color rgb="FF0070C0"/>
      <name val="Gill Sans MT"/>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indexed="64"/>
      </right>
      <top/>
      <bottom style="thin">
        <color indexed="64"/>
      </bottom>
      <diagonal/>
    </border>
  </borders>
  <cellStyleXfs count="1">
    <xf numFmtId="0" fontId="0" fillId="0" borderId="0"/>
  </cellStyleXfs>
  <cellXfs count="82">
    <xf numFmtId="0" fontId="0" fillId="0" borderId="0" xfId="0"/>
    <xf numFmtId="0" fontId="0" fillId="0" borderId="0" xfId="0" applyAlignment="1">
      <alignment wrapText="1"/>
    </xf>
    <xf numFmtId="1" fontId="0" fillId="0" borderId="0" xfId="0" applyNumberFormat="1"/>
    <xf numFmtId="0" fontId="1" fillId="0" borderId="0" xfId="0" applyFont="1"/>
    <xf numFmtId="0" fontId="1" fillId="2" borderId="6" xfId="0" applyFont="1" applyFill="1" applyBorder="1" applyAlignment="1">
      <alignment wrapText="1"/>
    </xf>
    <xf numFmtId="164" fontId="1" fillId="2" borderId="6" xfId="0" applyNumberFormat="1" applyFont="1" applyFill="1" applyBorder="1" applyAlignment="1">
      <alignment wrapText="1"/>
    </xf>
    <xf numFmtId="0" fontId="0" fillId="2" borderId="6" xfId="0" applyFill="1" applyBorder="1"/>
    <xf numFmtId="0" fontId="0" fillId="2" borderId="6" xfId="0" quotePrefix="1" applyFill="1" applyBorder="1"/>
    <xf numFmtId="0" fontId="3"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6" xfId="0" applyFont="1" applyBorder="1" applyAlignment="1">
      <alignment vertical="center"/>
    </xf>
    <xf numFmtId="0" fontId="1" fillId="2" borderId="6" xfId="0" applyFont="1" applyFill="1" applyBorder="1" applyAlignment="1">
      <alignment horizontal="left"/>
    </xf>
    <xf numFmtId="0" fontId="6" fillId="2" borderId="5"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lignment horizontal="left" wrapText="1"/>
    </xf>
    <xf numFmtId="0" fontId="2" fillId="0" borderId="1" xfId="0" applyFont="1" applyBorder="1" applyAlignment="1">
      <alignment horizontal="left"/>
    </xf>
    <xf numFmtId="0" fontId="2" fillId="0" borderId="1" xfId="0" applyFont="1" applyBorder="1" applyAlignment="1">
      <alignment horizontal="left" vertical="center" wrapText="1"/>
    </xf>
    <xf numFmtId="0" fontId="0" fillId="3" borderId="7"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3" borderId="8" xfId="0" applyFill="1" applyBorder="1" applyAlignment="1">
      <alignment vertical="center"/>
    </xf>
    <xf numFmtId="0" fontId="0" fillId="3" borderId="4" xfId="0" applyFill="1" applyBorder="1" applyAlignment="1">
      <alignment vertical="center"/>
    </xf>
    <xf numFmtId="0" fontId="0" fillId="4" borderId="4" xfId="0" applyFill="1" applyBorder="1" applyAlignment="1">
      <alignment vertical="center"/>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24" xfId="0" applyFill="1" applyBorder="1" applyAlignment="1">
      <alignment horizontal="center" vertical="center"/>
    </xf>
    <xf numFmtId="44" fontId="0" fillId="0" borderId="21" xfId="0" applyNumberFormat="1" applyBorder="1" applyAlignment="1">
      <alignment horizontal="center" vertical="center"/>
    </xf>
    <xf numFmtId="0" fontId="0" fillId="0" borderId="11" xfId="0" applyBorder="1" applyAlignment="1">
      <alignment horizontal="center" vertical="center"/>
    </xf>
    <xf numFmtId="0" fontId="0" fillId="4" borderId="6" xfId="0" applyFill="1" applyBorder="1" applyAlignment="1">
      <alignment horizontal="center" vertical="center"/>
    </xf>
    <xf numFmtId="44" fontId="0" fillId="0" borderId="23" xfId="0" applyNumberFormat="1"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1" fillId="2" borderId="6" xfId="0" applyFont="1" applyFill="1" applyBorder="1" applyAlignment="1">
      <alignment horizontal="right" wrapText="1"/>
    </xf>
    <xf numFmtId="0" fontId="1" fillId="2" borderId="6" xfId="0" quotePrefix="1" applyFont="1" applyFill="1" applyBorder="1" applyAlignment="1">
      <alignment wrapText="1"/>
    </xf>
    <xf numFmtId="0" fontId="1" fillId="5" borderId="6" xfId="0" applyFont="1" applyFill="1" applyBorder="1" applyAlignment="1">
      <alignment horizontal="left" vertical="center"/>
    </xf>
    <xf numFmtId="0" fontId="0" fillId="3" borderId="6" xfId="0" applyFill="1" applyBorder="1" applyAlignment="1">
      <alignment horizontal="center" vertical="center"/>
    </xf>
    <xf numFmtId="0" fontId="1" fillId="2" borderId="6" xfId="0" applyFont="1" applyFill="1" applyBorder="1" applyAlignment="1">
      <alignment horizontal="left" vertical="center" wrapText="1"/>
    </xf>
    <xf numFmtId="0" fontId="5" fillId="2" borderId="25" xfId="0" applyFont="1" applyFill="1" applyBorder="1" applyAlignment="1">
      <alignment horizontal="left" vertical="top" wrapText="1"/>
    </xf>
    <xf numFmtId="0" fontId="5" fillId="2" borderId="15" xfId="0" applyFont="1" applyFill="1" applyBorder="1" applyAlignment="1">
      <alignment horizontal="left" vertical="top" wrapText="1"/>
    </xf>
    <xf numFmtId="0" fontId="0" fillId="0" borderId="6" xfId="0" applyBorder="1" applyAlignment="1">
      <alignment horizontal="center" vertical="center"/>
    </xf>
    <xf numFmtId="0" fontId="0" fillId="0" borderId="24" xfId="0" applyBorder="1" applyAlignment="1">
      <alignment horizontal="center" vertical="center"/>
    </xf>
    <xf numFmtId="0" fontId="1" fillId="4" borderId="19" xfId="0" applyFont="1" applyFill="1" applyBorder="1" applyAlignment="1">
      <alignment horizontal="center" vertical="top" wrapText="1"/>
    </xf>
    <xf numFmtId="0" fontId="1" fillId="4" borderId="22" xfId="0" applyFont="1" applyFill="1" applyBorder="1" applyAlignment="1">
      <alignment horizontal="center" vertical="top" wrapText="1"/>
    </xf>
    <xf numFmtId="0" fontId="1" fillId="4" borderId="24" xfId="0" applyFont="1" applyFill="1" applyBorder="1" applyAlignment="1">
      <alignment horizontal="center" vertical="top"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xf>
    <xf numFmtId="0" fontId="4" fillId="0" borderId="9" xfId="0" applyFont="1" applyBorder="1" applyAlignment="1">
      <alignment horizontal="center" vertical="center" wrapText="1"/>
    </xf>
    <xf numFmtId="0" fontId="2" fillId="0" borderId="0" xfId="0" applyFont="1" applyAlignment="1">
      <alignment horizontal="center" vertical="center" wrapText="1"/>
    </xf>
    <xf numFmtId="0" fontId="5" fillId="2" borderId="14" xfId="0" applyFont="1" applyFill="1" applyBorder="1" applyAlignment="1">
      <alignment horizontal="left" vertical="top"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21" xfId="0" applyBorder="1" applyAlignment="1">
      <alignment horizontal="left" vertical="center" wrapText="1"/>
    </xf>
    <xf numFmtId="0" fontId="1" fillId="3" borderId="19" xfId="0" applyFont="1" applyFill="1" applyBorder="1" applyAlignment="1">
      <alignment horizontal="center" vertical="top" wrapText="1"/>
    </xf>
    <xf numFmtId="0" fontId="1" fillId="3" borderId="22" xfId="0" applyFont="1" applyFill="1" applyBorder="1" applyAlignment="1">
      <alignment horizontal="center" vertical="top" wrapText="1"/>
    </xf>
    <xf numFmtId="0" fontId="1" fillId="3" borderId="24" xfId="0" applyFont="1" applyFill="1" applyBorder="1" applyAlignment="1">
      <alignment horizontal="center" vertical="top"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1" fillId="2" borderId="9" xfId="0" applyFont="1" applyFill="1" applyBorder="1" applyAlignment="1">
      <alignment horizontal="left" wrapText="1"/>
    </xf>
    <xf numFmtId="0" fontId="1" fillId="2" borderId="3" xfId="0" applyFont="1" applyFill="1" applyBorder="1" applyAlignment="1">
      <alignment horizontal="left" wrapText="1"/>
    </xf>
    <xf numFmtId="0" fontId="1" fillId="2" borderId="7" xfId="0" applyFont="1" applyFill="1" applyBorder="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7" xfId="0" applyFont="1" applyFill="1" applyBorder="1" applyAlignment="1">
      <alignment horizontal="left"/>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60"/>
  <sheetViews>
    <sheetView tabSelected="1" topLeftCell="A32" workbookViewId="0">
      <selection activeCell="A45" sqref="A45:A54"/>
    </sheetView>
  </sheetViews>
  <sheetFormatPr defaultColWidth="0" defaultRowHeight="15" zeroHeight="1"/>
  <cols>
    <col min="1" max="1" width="105.7109375" customWidth="1"/>
    <col min="2" max="7" width="17.5703125" customWidth="1"/>
  </cols>
  <sheetData>
    <row r="1" spans="1:7">
      <c r="A1" s="40" t="s">
        <v>0</v>
      </c>
      <c r="B1" s="41"/>
      <c r="C1" s="9"/>
      <c r="D1" s="9"/>
      <c r="E1" s="41"/>
      <c r="F1" s="52" t="s">
        <v>1</v>
      </c>
      <c r="G1" s="52"/>
    </row>
    <row r="2" spans="1:7">
      <c r="A2" s="40" t="s">
        <v>2</v>
      </c>
      <c r="B2" s="41"/>
      <c r="C2" s="9"/>
      <c r="D2" s="9"/>
      <c r="E2" s="34"/>
      <c r="F2" s="52" t="s">
        <v>3</v>
      </c>
      <c r="G2" s="52"/>
    </row>
    <row r="3" spans="1:7">
      <c r="A3" s="40" t="s">
        <v>4</v>
      </c>
      <c r="B3" s="41"/>
      <c r="C3" s="9" t="str">
        <f>IF(OR(B3="", B3="less than 1", B3&lt;2), "", "Reduction required")</f>
        <v/>
      </c>
      <c r="D3" s="9"/>
      <c r="E3" s="9"/>
      <c r="F3" s="9"/>
      <c r="G3" s="9"/>
    </row>
    <row r="4" spans="1:7">
      <c r="A4" s="40" t="s">
        <v>5</v>
      </c>
      <c r="B4" s="41"/>
      <c r="C4" s="9"/>
      <c r="D4" s="9"/>
      <c r="E4" s="9"/>
      <c r="F4" s="9"/>
      <c r="G4" s="9"/>
    </row>
    <row r="5" spans="1:7">
      <c r="A5" s="40" t="s">
        <v>6</v>
      </c>
      <c r="B5" s="41"/>
      <c r="C5" s="9"/>
      <c r="D5" s="9"/>
      <c r="E5" s="9"/>
      <c r="F5" s="9"/>
      <c r="G5" s="9"/>
    </row>
    <row r="6" spans="1:7">
      <c r="A6" s="11"/>
      <c r="B6" s="9"/>
      <c r="C6" s="9"/>
      <c r="D6" s="9"/>
      <c r="E6" s="9"/>
      <c r="F6" s="9"/>
      <c r="G6" s="9"/>
    </row>
    <row r="7" spans="1:7" ht="29.25">
      <c r="A7" s="42" t="s">
        <v>7</v>
      </c>
      <c r="B7" s="41"/>
      <c r="C7" s="10" t="str">
        <f>IF(B7="Yes","Reduction required","")</f>
        <v/>
      </c>
      <c r="D7" s="9"/>
      <c r="E7" s="9"/>
      <c r="F7" s="9"/>
      <c r="G7" s="9"/>
    </row>
    <row r="8" spans="1:7">
      <c r="B8" s="9"/>
      <c r="C8" s="9"/>
      <c r="D8" s="9"/>
      <c r="E8" s="9"/>
      <c r="F8" s="9"/>
      <c r="G8" s="9"/>
    </row>
    <row r="9" spans="1:7" ht="162.75" customHeight="1">
      <c r="A9" s="53" t="s">
        <v>8</v>
      </c>
      <c r="B9" s="54"/>
      <c r="C9" s="54"/>
      <c r="D9" s="54"/>
      <c r="E9" s="54"/>
      <c r="F9" s="54"/>
      <c r="G9" s="54"/>
    </row>
    <row r="10" spans="1:7" ht="19.5">
      <c r="B10" s="8"/>
      <c r="C10" s="8"/>
      <c r="D10" s="8"/>
      <c r="E10" s="8"/>
      <c r="F10" s="8"/>
      <c r="G10" s="8"/>
    </row>
    <row r="11" spans="1:7" ht="30.75" customHeight="1">
      <c r="A11" s="12" t="s">
        <v>9</v>
      </c>
      <c r="B11" s="68" t="s">
        <v>10</v>
      </c>
      <c r="C11" s="69"/>
      <c r="D11" s="70"/>
      <c r="E11" s="68" t="s">
        <v>11</v>
      </c>
      <c r="F11" s="69"/>
      <c r="G11" s="70"/>
    </row>
    <row r="12" spans="1:7" ht="29.25">
      <c r="A12" s="13" t="s">
        <v>12</v>
      </c>
      <c r="B12" s="14" t="s">
        <v>13</v>
      </c>
      <c r="C12" s="14" t="s">
        <v>14</v>
      </c>
      <c r="D12" s="14" t="s">
        <v>15</v>
      </c>
      <c r="E12" s="14" t="s">
        <v>13</v>
      </c>
      <c r="F12" s="14" t="s">
        <v>14</v>
      </c>
      <c r="G12" s="14" t="s">
        <v>15</v>
      </c>
    </row>
    <row r="13" spans="1:7" ht="15" customHeight="1">
      <c r="A13" s="15" t="s">
        <v>16</v>
      </c>
      <c r="B13" s="19"/>
      <c r="C13" s="20"/>
      <c r="D13" s="20"/>
      <c r="E13" s="21">
        <f t="shared" ref="E13:E39" si="0">B13</f>
        <v>0</v>
      </c>
      <c r="F13" s="21">
        <f t="shared" ref="F13:F18" si="1">C13</f>
        <v>0</v>
      </c>
      <c r="G13" s="21">
        <f t="shared" ref="G13:G18" si="2">D13</f>
        <v>0</v>
      </c>
    </row>
    <row r="14" spans="1:7" ht="29.25">
      <c r="A14" s="16" t="s">
        <v>17</v>
      </c>
      <c r="B14" s="19"/>
      <c r="C14" s="20"/>
      <c r="D14" s="20"/>
      <c r="E14" s="21">
        <f t="shared" si="0"/>
        <v>0</v>
      </c>
      <c r="F14" s="21">
        <f t="shared" si="1"/>
        <v>0</v>
      </c>
      <c r="G14" s="21">
        <f t="shared" si="2"/>
        <v>0</v>
      </c>
    </row>
    <row r="15" spans="1:7">
      <c r="A15" s="17" t="s">
        <v>18</v>
      </c>
      <c r="B15" s="19"/>
      <c r="C15" s="20"/>
      <c r="D15" s="20"/>
      <c r="E15" s="21">
        <f t="shared" si="0"/>
        <v>0</v>
      </c>
      <c r="F15" s="21">
        <f t="shared" si="1"/>
        <v>0</v>
      </c>
      <c r="G15" s="21">
        <f t="shared" si="2"/>
        <v>0</v>
      </c>
    </row>
    <row r="16" spans="1:7">
      <c r="A16" s="18" t="s">
        <v>19</v>
      </c>
      <c r="B16" s="19"/>
      <c r="C16" s="20"/>
      <c r="D16" s="20"/>
      <c r="E16" s="21">
        <f t="shared" si="0"/>
        <v>0</v>
      </c>
      <c r="F16" s="21">
        <f t="shared" si="1"/>
        <v>0</v>
      </c>
      <c r="G16" s="21">
        <f t="shared" si="2"/>
        <v>0</v>
      </c>
    </row>
    <row r="17" spans="1:7" ht="43.5">
      <c r="A17" s="18" t="s">
        <v>20</v>
      </c>
      <c r="B17" s="19"/>
      <c r="C17" s="20"/>
      <c r="D17" s="20"/>
      <c r="E17" s="21">
        <f t="shared" si="0"/>
        <v>0</v>
      </c>
      <c r="F17" s="21">
        <f t="shared" si="1"/>
        <v>0</v>
      </c>
      <c r="G17" s="21">
        <f t="shared" si="2"/>
        <v>0</v>
      </c>
    </row>
    <row r="18" spans="1:7">
      <c r="A18" s="18" t="s">
        <v>21</v>
      </c>
      <c r="B18" s="19"/>
      <c r="C18" s="20"/>
      <c r="D18" s="20"/>
      <c r="E18" s="21">
        <f t="shared" si="0"/>
        <v>0</v>
      </c>
      <c r="F18" s="21">
        <f t="shared" si="1"/>
        <v>0</v>
      </c>
      <c r="G18" s="21">
        <f t="shared" si="2"/>
        <v>0</v>
      </c>
    </row>
    <row r="19" spans="1:7" ht="29.25">
      <c r="A19" s="18" t="s">
        <v>22</v>
      </c>
      <c r="B19" s="19"/>
      <c r="C19" s="20"/>
      <c r="D19" s="20"/>
      <c r="E19" s="21">
        <f t="shared" ref="E19:E20" si="3">B19</f>
        <v>0</v>
      </c>
      <c r="F19" s="21">
        <f t="shared" ref="F19:F20" si="4">C19</f>
        <v>0</v>
      </c>
      <c r="G19" s="21">
        <f t="shared" ref="G19:G20" si="5">D19</f>
        <v>0</v>
      </c>
    </row>
    <row r="20" spans="1:7">
      <c r="A20" s="18" t="s">
        <v>23</v>
      </c>
      <c r="B20" s="22"/>
      <c r="C20" s="23"/>
      <c r="D20" s="23"/>
      <c r="E20" s="24">
        <f t="shared" si="3"/>
        <v>0</v>
      </c>
      <c r="F20" s="24">
        <f t="shared" si="4"/>
        <v>0</v>
      </c>
      <c r="G20" s="24">
        <f t="shared" si="5"/>
        <v>0</v>
      </c>
    </row>
    <row r="21" spans="1:7">
      <c r="A21" s="18" t="s">
        <v>24</v>
      </c>
      <c r="B21" s="22"/>
      <c r="C21" s="23"/>
      <c r="D21" s="23"/>
      <c r="E21" s="24">
        <f t="shared" ref="E21:E24" si="6">B21</f>
        <v>0</v>
      </c>
      <c r="F21" s="24">
        <f t="shared" ref="F21:F24" si="7">C21</f>
        <v>0</v>
      </c>
      <c r="G21" s="24">
        <f t="shared" ref="G21:G24" si="8">D21</f>
        <v>0</v>
      </c>
    </row>
    <row r="22" spans="1:7">
      <c r="A22" s="18" t="s">
        <v>25</v>
      </c>
      <c r="B22" s="22"/>
      <c r="C22" s="23"/>
      <c r="D22" s="23"/>
      <c r="E22" s="24">
        <f t="shared" si="6"/>
        <v>0</v>
      </c>
      <c r="F22" s="24">
        <f t="shared" si="7"/>
        <v>0</v>
      </c>
      <c r="G22" s="24">
        <f t="shared" si="8"/>
        <v>0</v>
      </c>
    </row>
    <row r="23" spans="1:7" ht="17.25" customHeight="1">
      <c r="A23" s="18" t="s">
        <v>26</v>
      </c>
      <c r="B23" s="22"/>
      <c r="C23" s="23"/>
      <c r="D23" s="23"/>
      <c r="E23" s="24">
        <f t="shared" si="6"/>
        <v>0</v>
      </c>
      <c r="F23" s="24">
        <f t="shared" si="7"/>
        <v>0</v>
      </c>
      <c r="G23" s="24">
        <f t="shared" si="8"/>
        <v>0</v>
      </c>
    </row>
    <row r="24" spans="1:7">
      <c r="A24" s="17" t="s">
        <v>27</v>
      </c>
      <c r="B24" s="22"/>
      <c r="C24" s="23"/>
      <c r="D24" s="23"/>
      <c r="E24" s="24">
        <f t="shared" si="6"/>
        <v>0</v>
      </c>
      <c r="F24" s="24">
        <f t="shared" si="7"/>
        <v>0</v>
      </c>
      <c r="G24" s="24">
        <f t="shared" si="8"/>
        <v>0</v>
      </c>
    </row>
    <row r="25" spans="1:7">
      <c r="A25" s="71" t="s">
        <v>28</v>
      </c>
      <c r="B25" s="72"/>
      <c r="C25" s="72"/>
      <c r="D25" s="72"/>
      <c r="E25" s="72"/>
      <c r="F25" s="72"/>
      <c r="G25" s="73"/>
    </row>
    <row r="26" spans="1:7">
      <c r="A26" s="18" t="s">
        <v>29</v>
      </c>
      <c r="B26" s="19"/>
      <c r="C26" s="20"/>
      <c r="D26" s="20"/>
      <c r="E26" s="21">
        <f t="shared" si="0"/>
        <v>0</v>
      </c>
      <c r="F26" s="21">
        <f t="shared" ref="F26:F30" si="9">C26</f>
        <v>0</v>
      </c>
      <c r="G26" s="21">
        <f t="shared" ref="G26:G30" si="10">D26</f>
        <v>0</v>
      </c>
    </row>
    <row r="27" spans="1:7" ht="29.25">
      <c r="A27" s="18" t="s">
        <v>30</v>
      </c>
      <c r="B27" s="19"/>
      <c r="C27" s="20"/>
      <c r="D27" s="20"/>
      <c r="E27" s="21">
        <f t="shared" si="0"/>
        <v>0</v>
      </c>
      <c r="F27" s="21">
        <f t="shared" si="9"/>
        <v>0</v>
      </c>
      <c r="G27" s="21">
        <f t="shared" si="10"/>
        <v>0</v>
      </c>
    </row>
    <row r="28" spans="1:7" ht="29.25">
      <c r="A28" s="18" t="s">
        <v>31</v>
      </c>
      <c r="B28" s="19"/>
      <c r="C28" s="20"/>
      <c r="D28" s="20"/>
      <c r="E28" s="21">
        <f t="shared" si="0"/>
        <v>0</v>
      </c>
      <c r="F28" s="21">
        <f t="shared" si="9"/>
        <v>0</v>
      </c>
      <c r="G28" s="21">
        <f t="shared" si="10"/>
        <v>0</v>
      </c>
    </row>
    <row r="29" spans="1:7">
      <c r="A29" s="18" t="s">
        <v>32</v>
      </c>
      <c r="B29" s="19"/>
      <c r="C29" s="20"/>
      <c r="D29" s="20"/>
      <c r="E29" s="21">
        <f t="shared" si="0"/>
        <v>0</v>
      </c>
      <c r="F29" s="21">
        <f t="shared" si="9"/>
        <v>0</v>
      </c>
      <c r="G29" s="21">
        <f t="shared" si="10"/>
        <v>0</v>
      </c>
    </row>
    <row r="30" spans="1:7">
      <c r="A30" s="18" t="s">
        <v>33</v>
      </c>
      <c r="B30" s="19"/>
      <c r="C30" s="20"/>
      <c r="D30" s="20"/>
      <c r="E30" s="21">
        <f t="shared" si="0"/>
        <v>0</v>
      </c>
      <c r="F30" s="21">
        <f t="shared" si="9"/>
        <v>0</v>
      </c>
      <c r="G30" s="21">
        <f t="shared" si="10"/>
        <v>0</v>
      </c>
    </row>
    <row r="31" spans="1:7">
      <c r="A31" s="18" t="s">
        <v>34</v>
      </c>
      <c r="B31" s="19"/>
      <c r="C31" s="20"/>
      <c r="D31" s="20"/>
      <c r="E31" s="21">
        <f t="shared" ref="E31:E33" si="11">B31</f>
        <v>0</v>
      </c>
      <c r="F31" s="21">
        <f t="shared" ref="F31:F33" si="12">C31</f>
        <v>0</v>
      </c>
      <c r="G31" s="21">
        <f t="shared" ref="G31:G33" si="13">D31</f>
        <v>0</v>
      </c>
    </row>
    <row r="32" spans="1:7">
      <c r="A32" s="18" t="s">
        <v>35</v>
      </c>
      <c r="B32" s="19"/>
      <c r="C32" s="20"/>
      <c r="D32" s="20"/>
      <c r="E32" s="21">
        <f t="shared" si="11"/>
        <v>0</v>
      </c>
      <c r="F32" s="21">
        <f t="shared" si="12"/>
        <v>0</v>
      </c>
      <c r="G32" s="21">
        <f t="shared" si="13"/>
        <v>0</v>
      </c>
    </row>
    <row r="33" spans="1:7">
      <c r="A33" s="18" t="s">
        <v>36</v>
      </c>
      <c r="B33" s="19"/>
      <c r="C33" s="20"/>
      <c r="D33" s="20"/>
      <c r="E33" s="21">
        <f t="shared" si="11"/>
        <v>0</v>
      </c>
      <c r="F33" s="21">
        <f t="shared" si="12"/>
        <v>0</v>
      </c>
      <c r="G33" s="21">
        <f t="shared" si="13"/>
        <v>0</v>
      </c>
    </row>
    <row r="34" spans="1:7">
      <c r="A34" s="74" t="s">
        <v>37</v>
      </c>
      <c r="B34" s="75"/>
      <c r="C34" s="75"/>
      <c r="D34" s="75"/>
      <c r="E34" s="75"/>
      <c r="F34" s="75"/>
      <c r="G34" s="76"/>
    </row>
    <row r="35" spans="1:7" ht="43.5" customHeight="1">
      <c r="A35" s="25" t="s">
        <v>38</v>
      </c>
      <c r="B35" s="20"/>
      <c r="C35" s="20"/>
      <c r="D35" s="20"/>
      <c r="E35" s="21">
        <f t="shared" si="0"/>
        <v>0</v>
      </c>
      <c r="F35" s="21">
        <f t="shared" ref="F35:F39" si="14">C35</f>
        <v>0</v>
      </c>
      <c r="G35" s="21">
        <f t="shared" ref="G35:G39" si="15">D35</f>
        <v>0</v>
      </c>
    </row>
    <row r="36" spans="1:7" ht="29.25">
      <c r="A36" s="25" t="s">
        <v>39</v>
      </c>
      <c r="B36" s="20"/>
      <c r="C36" s="20"/>
      <c r="D36" s="20"/>
      <c r="E36" s="21">
        <f t="shared" si="0"/>
        <v>0</v>
      </c>
      <c r="F36" s="21">
        <f t="shared" si="14"/>
        <v>0</v>
      </c>
      <c r="G36" s="21">
        <f t="shared" si="15"/>
        <v>0</v>
      </c>
    </row>
    <row r="37" spans="1:7" ht="29.25">
      <c r="A37" s="25" t="s">
        <v>40</v>
      </c>
      <c r="B37" s="20"/>
      <c r="C37" s="20"/>
      <c r="D37" s="20"/>
      <c r="E37" s="21">
        <f t="shared" si="0"/>
        <v>0</v>
      </c>
      <c r="F37" s="21">
        <f t="shared" si="14"/>
        <v>0</v>
      </c>
      <c r="G37" s="21">
        <f t="shared" si="15"/>
        <v>0</v>
      </c>
    </row>
    <row r="38" spans="1:7" ht="29.25">
      <c r="A38" s="25" t="s">
        <v>41</v>
      </c>
      <c r="B38" s="20"/>
      <c r="C38" s="20"/>
      <c r="D38" s="20"/>
      <c r="E38" s="21">
        <f t="shared" si="0"/>
        <v>0</v>
      </c>
      <c r="F38" s="21">
        <f t="shared" si="14"/>
        <v>0</v>
      </c>
      <c r="G38" s="21">
        <f t="shared" si="15"/>
        <v>0</v>
      </c>
    </row>
    <row r="39" spans="1:7" ht="29.25">
      <c r="A39" s="26" t="s">
        <v>42</v>
      </c>
      <c r="B39" s="23"/>
      <c r="C39" s="23"/>
      <c r="D39" s="23"/>
      <c r="E39" s="24">
        <f t="shared" si="0"/>
        <v>0</v>
      </c>
      <c r="F39" s="24">
        <f t="shared" si="14"/>
        <v>0</v>
      </c>
      <c r="G39" s="24">
        <f t="shared" si="15"/>
        <v>0</v>
      </c>
    </row>
    <row r="40" spans="1:7">
      <c r="A40" s="4" t="s">
        <v>43</v>
      </c>
      <c r="B40" s="4">
        <f>COUNTIF(B$13:B$18, "yes") + COUNTIF(B$26:B$33, "yes") + COUNTIF(B$35:B$39, "yes")</f>
        <v>0</v>
      </c>
      <c r="C40" s="4">
        <f>COUNTIF(C$13:C$18, "yes") + COUNTIF(C$26:C$33, "yes") + COUNTIF(C$35:C$39, "yes")</f>
        <v>0</v>
      </c>
      <c r="D40" s="4">
        <f>COUNTIF(D$13:D$18, "yes") + COUNTIF(D$26:D$33, "yes") + COUNTIF(D$35:D$39, "yes")</f>
        <v>0</v>
      </c>
      <c r="E40" s="4">
        <f>COUNTIF(B$13:E$18, "yes") + COUNTIF(E$26:E$33, "yes") + COUNTIF(E$35:E$39, "yes")</f>
        <v>0</v>
      </c>
      <c r="F40" s="4">
        <f>COUNTIF(F$13:F$18, "yes") + COUNTIF(F$26:F$33, "yes") + COUNTIF(F$35:F$39, "yes")</f>
        <v>0</v>
      </c>
      <c r="G40" s="4">
        <f>COUNTIF(G$13:G$18, "yes") + COUNTIF(G$26:G$33, "yes") + COUNTIF(G$35:G$39, "yes")</f>
        <v>0</v>
      </c>
    </row>
    <row r="41" spans="1:7">
      <c r="A41" s="4" t="s">
        <v>44</v>
      </c>
      <c r="B41" s="5" t="e">
        <f>B40/($B$40+$C$40+$D$40)</f>
        <v>#DIV/0!</v>
      </c>
      <c r="C41" s="5" t="e">
        <f t="shared" ref="C41:G41" si="16">C40/($B$40+$C$40+$D$40)</f>
        <v>#DIV/0!</v>
      </c>
      <c r="D41" s="5" t="e">
        <f t="shared" si="16"/>
        <v>#DIV/0!</v>
      </c>
      <c r="E41" s="5" t="e">
        <f t="shared" si="16"/>
        <v>#DIV/0!</v>
      </c>
      <c r="F41" s="5" t="e">
        <f t="shared" si="16"/>
        <v>#DIV/0!</v>
      </c>
      <c r="G41" s="5" t="e">
        <f t="shared" si="16"/>
        <v>#DIV/0!</v>
      </c>
    </row>
    <row r="42" spans="1:7">
      <c r="B42" s="1"/>
      <c r="C42" s="1"/>
      <c r="D42" s="1"/>
      <c r="E42" s="1"/>
      <c r="F42" s="1"/>
      <c r="G42" s="1"/>
    </row>
    <row r="43" spans="1:7">
      <c r="A43" s="38" t="s">
        <v>45</v>
      </c>
      <c r="B43" s="6"/>
      <c r="C43" s="6"/>
      <c r="D43" s="6"/>
      <c r="E43" s="39" t="e">
        <f>IF(E41&gt;=10%, "Reduction required", "No reduction required")</f>
        <v>#DIV/0!</v>
      </c>
      <c r="F43" s="39" t="e">
        <f>IF(F41&gt;=20%, "Reduction required", "No reduction required")</f>
        <v>#DIV/0!</v>
      </c>
      <c r="G43" s="7"/>
    </row>
    <row r="44" spans="1:7">
      <c r="A44" s="1"/>
    </row>
    <row r="45" spans="1:7" ht="17.25" customHeight="1">
      <c r="A45" s="55" t="s">
        <v>46</v>
      </c>
      <c r="B45" s="56" t="s">
        <v>47</v>
      </c>
      <c r="C45" s="57"/>
      <c r="D45" s="57"/>
      <c r="E45" s="57"/>
      <c r="F45" s="57"/>
      <c r="G45" s="58"/>
    </row>
    <row r="46" spans="1:7">
      <c r="A46" s="44"/>
      <c r="B46" s="59" t="s">
        <v>48</v>
      </c>
      <c r="C46" s="60"/>
      <c r="D46" s="60"/>
      <c r="E46" s="60"/>
      <c r="F46" s="60"/>
      <c r="G46" s="61"/>
    </row>
    <row r="47" spans="1:7">
      <c r="A47" s="65"/>
      <c r="B47" s="62"/>
      <c r="C47" s="63"/>
      <c r="D47" s="63"/>
      <c r="E47" s="63"/>
      <c r="F47" s="63"/>
      <c r="G47" s="64"/>
    </row>
    <row r="48" spans="1:7">
      <c r="A48" s="66"/>
      <c r="B48" s="27"/>
      <c r="C48" s="9"/>
      <c r="D48" s="9"/>
      <c r="E48" s="9"/>
      <c r="F48" s="9"/>
      <c r="G48" s="28"/>
    </row>
    <row r="49" spans="1:7">
      <c r="A49" s="67"/>
      <c r="B49" s="45" t="s">
        <v>49</v>
      </c>
      <c r="C49" s="45"/>
      <c r="D49" s="29">
        <f>ROUNDUP(12*4.3,0)</f>
        <v>52</v>
      </c>
      <c r="E49" s="9"/>
      <c r="F49" s="29" t="s">
        <v>50</v>
      </c>
      <c r="G49" s="30">
        <v>10000</v>
      </c>
    </row>
    <row r="50" spans="1:7" ht="15" customHeight="1">
      <c r="A50" s="43" t="s">
        <v>51</v>
      </c>
      <c r="B50" s="45" t="s">
        <v>52</v>
      </c>
      <c r="C50" s="45"/>
      <c r="D50" s="29">
        <v>300</v>
      </c>
      <c r="E50" s="9"/>
      <c r="F50" s="29" t="s">
        <v>53</v>
      </c>
      <c r="G50" s="30">
        <f>ROUNDDOWN((G49-(G49*50%))*(D52/D50),0)</f>
        <v>0</v>
      </c>
    </row>
    <row r="51" spans="1:7">
      <c r="A51" s="44"/>
      <c r="B51" s="46" t="s">
        <v>54</v>
      </c>
      <c r="C51" s="46"/>
      <c r="D51" s="31"/>
      <c r="E51" s="9"/>
      <c r="F51" s="9"/>
      <c r="G51" s="32"/>
    </row>
    <row r="52" spans="1:7">
      <c r="A52" s="47"/>
      <c r="B52" s="50" t="s">
        <v>55</v>
      </c>
      <c r="C52" s="51"/>
      <c r="D52" s="34"/>
      <c r="E52" s="9"/>
      <c r="F52" s="33" t="s">
        <v>56</v>
      </c>
      <c r="G52" s="30">
        <f>G49-G50</f>
        <v>10000</v>
      </c>
    </row>
    <row r="53" spans="1:7">
      <c r="A53" s="48"/>
      <c r="B53" s="9"/>
      <c r="C53" s="9"/>
      <c r="D53" s="9"/>
      <c r="E53" s="9"/>
      <c r="F53" s="9"/>
      <c r="G53" s="35"/>
    </row>
    <row r="54" spans="1:7">
      <c r="A54" s="49"/>
      <c r="B54" s="36"/>
      <c r="C54" s="36"/>
      <c r="D54" s="36"/>
      <c r="E54" s="36"/>
      <c r="F54" s="36"/>
      <c r="G54" s="37"/>
    </row>
    <row r="55" spans="1:7">
      <c r="B55" s="9"/>
      <c r="C55" s="9"/>
      <c r="D55" s="9"/>
      <c r="E55" s="9"/>
      <c r="F55" s="9"/>
      <c r="G55" s="9"/>
    </row>
    <row r="56" spans="1:7">
      <c r="B56" s="77" t="s">
        <v>57</v>
      </c>
      <c r="C56" s="78"/>
      <c r="D56" s="78"/>
      <c r="E56" s="78"/>
      <c r="F56" s="77" t="s">
        <v>58</v>
      </c>
      <c r="G56" s="78"/>
    </row>
    <row r="57" spans="1:7">
      <c r="A57" s="3"/>
      <c r="B57" s="77"/>
      <c r="C57" s="78"/>
      <c r="D57" s="78"/>
      <c r="E57" s="78"/>
      <c r="F57" s="77"/>
      <c r="G57" s="78"/>
    </row>
    <row r="58" spans="1:7">
      <c r="A58" s="3"/>
      <c r="B58" s="77" t="s">
        <v>59</v>
      </c>
      <c r="C58" s="79"/>
      <c r="D58" s="79"/>
      <c r="E58" s="79"/>
      <c r="F58" s="77" t="s">
        <v>58</v>
      </c>
      <c r="G58" s="80"/>
    </row>
    <row r="59" spans="1:7">
      <c r="A59" s="3"/>
      <c r="B59" s="77"/>
      <c r="C59" s="79"/>
      <c r="D59" s="79"/>
      <c r="E59" s="79"/>
      <c r="F59" s="77"/>
      <c r="G59" s="81"/>
    </row>
    <row r="60" spans="1:7"/>
  </sheetData>
  <mergeCells count="25">
    <mergeCell ref="B56:B57"/>
    <mergeCell ref="C56:E57"/>
    <mergeCell ref="F56:F57"/>
    <mergeCell ref="G56:G57"/>
    <mergeCell ref="B58:B59"/>
    <mergeCell ref="C58:E59"/>
    <mergeCell ref="F58:F59"/>
    <mergeCell ref="G58:G59"/>
    <mergeCell ref="F1:G1"/>
    <mergeCell ref="F2:G2"/>
    <mergeCell ref="A9:G9"/>
    <mergeCell ref="A45:A46"/>
    <mergeCell ref="B45:G45"/>
    <mergeCell ref="B46:G47"/>
    <mergeCell ref="A47:A49"/>
    <mergeCell ref="B49:C49"/>
    <mergeCell ref="B11:D11"/>
    <mergeCell ref="E11:G11"/>
    <mergeCell ref="A25:G25"/>
    <mergeCell ref="A34:G34"/>
    <mergeCell ref="A50:A51"/>
    <mergeCell ref="B50:C50"/>
    <mergeCell ref="B51:C51"/>
    <mergeCell ref="A52:A54"/>
    <mergeCell ref="B52:C52"/>
  </mergeCells>
  <dataValidations count="1">
    <dataValidation allowBlank="1" showInputMessage="1" showErrorMessage="1" sqref="B40:G42 E35:G39 E13:G24 E26:G33"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B7 B35:D39 B13:D24 B26:D33</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60</v>
      </c>
      <c r="C1" t="s">
        <v>61</v>
      </c>
    </row>
    <row r="2" spans="1:3">
      <c r="A2" t="s">
        <v>62</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C2E65B-FA11-4CA7-A461-EDFC2FFADC4A}"/>
</file>

<file path=customXml/itemProps2.xml><?xml version="1.0" encoding="utf-8"?>
<ds:datastoreItem xmlns:ds="http://schemas.openxmlformats.org/officeDocument/2006/customXml" ds:itemID="{83581E90-770E-4DCA-9C43-9D31FBEC63BE}"/>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